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<sst xmlns="http://schemas.openxmlformats.org/spreadsheetml/2006/main" count="53" uniqueCount="53">
  <si>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№ п/п</t>
  </si>
  <si>
    <t>Адрес дома</t>
  </si>
  <si>
    <t xml:space="preserve">Всего       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</si>
  <si>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</si>
  <si>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</si>
  <si>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</si>
  <si>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</si>
  <si>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</si>
  <si>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t xml:space="preserve">Садовая, 5  </t>
  </si>
  <si>
    <t xml:space="preserve">Садовая, 7 </t>
  </si>
  <si>
    <t xml:space="preserve">Садовая,  9 </t>
  </si>
  <si>
    <t xml:space="preserve">Садовая, 17 </t>
  </si>
  <si>
    <t>Итого:</t>
  </si>
  <si>
    <t>Предоставление места для размещ-ия рекламы ООО"Лифтборд"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</si>
  <si>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</si>
  <si>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t>Сод-ие вахты</t>
  </si>
  <si>
    <t>Эл. оборуд.</t>
  </si>
  <si>
    <t>Сантехн.  оборуд.</t>
  </si>
  <si>
    <t>Общестр. работы</t>
  </si>
  <si>
    <t>Рем. подъезда</t>
  </si>
  <si>
    <t xml:space="preserve"> Кровля</t>
  </si>
  <si>
    <t>Швы</t>
  </si>
  <si>
    <t xml:space="preserve">Строит., 11 </t>
  </si>
  <si>
    <t xml:space="preserve">Энергет., 27  </t>
  </si>
  <si>
    <t xml:space="preserve">Энергет., 29 </t>
  </si>
  <si>
    <t xml:space="preserve">Энергет., 33 </t>
  </si>
  <si>
    <t xml:space="preserve">Энергет., 35 </t>
  </si>
  <si>
    <t xml:space="preserve">Энергет., 39  </t>
  </si>
  <si>
    <t>Энергет., 41</t>
  </si>
  <si>
    <t xml:space="preserve">Энергет., 45 </t>
  </si>
  <si>
    <r>
      <t>Энергет., 51</t>
    </r>
  </si>
  <si>
    <t xml:space="preserve">Энергет., 53 </t>
  </si>
  <si>
    <t>Садовая, 9А</t>
  </si>
  <si>
    <t>Остаток средств за минусом задолженности</t>
  </si>
  <si>
    <t>по ООО "Благоустроенный город"</t>
  </si>
  <si>
    <t>Средства за аренду на 2018г</t>
  </si>
  <si>
    <t>План всего на 2018 (с13+с14+с15)</t>
  </si>
  <si>
    <t xml:space="preserve">План  на 2018 год </t>
  </si>
  <si>
    <t>Остаток, перерасход (-) средств по тек.ремонту в 2017г.</t>
  </si>
  <si>
    <t>Остаток средств до конца 2018 года</t>
  </si>
  <si>
    <t>Обслуж  домофонов</t>
  </si>
  <si>
    <t xml:space="preserve">Монтаж  дверей, окна </t>
  </si>
  <si>
    <r>
      <t>Строит., 3</t>
    </r>
    <r>
      <rPr>
        <sz val="9"/>
        <rFont val="Times New Roman"/>
        <family val="1"/>
      </rPr>
      <t xml:space="preserve"> </t>
    </r>
  </si>
  <si>
    <r>
      <t>Энергет., 25</t>
    </r>
    <r>
      <rPr>
        <sz val="9"/>
        <rFont val="Times New Roman"/>
        <family val="1"/>
      </rPr>
      <t xml:space="preserve">  </t>
    </r>
  </si>
  <si>
    <r>
      <t>Мира, 1</t>
    </r>
    <r>
      <rPr>
        <sz val="9"/>
        <rFont val="Times New Roman"/>
        <family val="1"/>
      </rPr>
      <t xml:space="preserve"> </t>
    </r>
  </si>
  <si>
    <r>
      <t>Мира, 2</t>
    </r>
    <r>
      <rPr>
        <sz val="9"/>
        <rFont val="Times New Roman"/>
        <family val="1"/>
      </rPr>
      <t xml:space="preserve"> </t>
    </r>
  </si>
  <si>
    <r>
      <t>Мира, 6</t>
    </r>
    <r>
      <rPr>
        <sz val="9"/>
        <rFont val="Times New Roman"/>
        <family val="1"/>
      </rPr>
      <t xml:space="preserve">  </t>
    </r>
  </si>
  <si>
    <r>
      <t>Энергет., 31</t>
    </r>
    <r>
      <rPr>
        <sz val="9"/>
        <rFont val="Times New Roman"/>
        <family val="1"/>
      </rPr>
      <t xml:space="preserve"> </t>
    </r>
  </si>
  <si>
    <r>
      <t>Садовая, 3</t>
    </r>
    <r>
      <rPr>
        <i/>
        <sz val="9"/>
        <color indexed="8"/>
        <rFont val="Times New Roman"/>
        <family val="1"/>
      </rPr>
      <t xml:space="preserve">  </t>
    </r>
  </si>
  <si>
    <r>
      <t>Садовая, 7А</t>
    </r>
    <r>
      <rPr>
        <sz val="9"/>
        <rFont val="Times New Roman"/>
        <family val="1"/>
      </rPr>
      <t xml:space="preserve">  </t>
    </r>
  </si>
  <si>
    <t>январь-декабрь</t>
  </si>
  <si>
    <t>Задолженность населения по тек. ремонту на 01.12.18</t>
  </si>
  <si>
    <t>О Т Ч Е Т  по текущему ремонту жилого фонда по видам работ за декабрь2018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</si>
</sst>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6">
    <font>
      <sz val="10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T4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375" style="0" customWidth="1"/>
    <col min="2" max="2" width="11.25390625" style="0" customWidth="1"/>
    <col min="3" max="3" width="6.25390625" style="0" customWidth="1"/>
    <col min="4" max="4" width="7.00390625" style="0" customWidth="1"/>
    <col min="5" max="5" width="6.375" style="0" customWidth="1"/>
    <col min="6" max="6" width="7.375" style="0" customWidth="1"/>
    <col min="7" max="7" width="6.125" style="0" customWidth="1"/>
    <col min="8" max="8" width="6.25390625" style="0" customWidth="1"/>
    <col min="9" max="9" width="6.75390625" style="0" customWidth="1"/>
    <col min="10" max="10" width="6.875" style="0" customWidth="1"/>
    <col min="11" max="11" width="5.875" style="0" customWidth="1"/>
    <col min="12" max="12" width="6.875" style="0" customWidth="1"/>
    <col min="13" max="13" width="7.125" style="0" customWidth="1"/>
    <col min="14" max="14" width="7.375" style="0" customWidth="1"/>
    <col min="15" max="15" width="7.125" style="0" customWidth="1"/>
    <col min="16" max="16" width="8.25390625" style="0" customWidth="1"/>
    <col min="17" max="17" width="8.75390625" style="0" customWidth="1"/>
    <col min="18" max="18" width="7.00390625" style="0" customWidth="1"/>
    <col min="19" max="19" width="8.00390625" style="0" customWidth="1"/>
    <col min="20" max="20" width="7.875" style="0" customWidth="1"/>
  </cols>
  <sheetData>
    <row r="1" spans="1:19" ht="18.75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2"/>
    </row>
    <row r="2" spans="1:19" ht="18.75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"/>
      <c r="S2" s="2"/>
    </row>
    <row r="3" spans="1:19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</row>
    <row r="4" spans="1:20" ht="12.75" customHeight="1">
      <c r="A4" s="32" t="s">
        <v>0</v>
      </c>
      <c r="B4" s="32" t="s">
        <v>1</v>
      </c>
      <c r="C4" s="34" t="s">
        <v>50</v>
      </c>
      <c r="D4" s="35"/>
      <c r="E4" s="35"/>
      <c r="F4" s="35"/>
      <c r="G4" s="35"/>
      <c r="H4" s="35"/>
      <c r="I4" s="35"/>
      <c r="J4" s="35"/>
      <c r="K4" s="18"/>
      <c r="L4" s="32" t="s">
        <v>2</v>
      </c>
      <c r="M4" s="32" t="s">
        <v>37</v>
      </c>
      <c r="N4" s="36" t="s">
        <v>35</v>
      </c>
      <c r="O4" s="37"/>
      <c r="P4" s="40" t="s">
        <v>36</v>
      </c>
      <c r="Q4" s="32" t="s">
        <v>38</v>
      </c>
      <c r="R4" s="32" t="s">
        <v>39</v>
      </c>
      <c r="S4" s="32" t="s">
        <v>51</v>
      </c>
      <c r="T4" s="32" t="s">
        <v>33</v>
      </c>
    </row>
    <row r="5" spans="1:20" ht="12.75" customHeight="1">
      <c r="A5" s="32"/>
      <c r="B5" s="32"/>
      <c r="C5" s="29" t="s">
        <v>16</v>
      </c>
      <c r="D5" s="29" t="s">
        <v>17</v>
      </c>
      <c r="E5" s="29" t="s">
        <v>18</v>
      </c>
      <c r="F5" s="29" t="s">
        <v>40</v>
      </c>
      <c r="G5" s="29" t="s">
        <v>19</v>
      </c>
      <c r="H5" s="29" t="s">
        <v>20</v>
      </c>
      <c r="I5" s="29" t="s">
        <v>21</v>
      </c>
      <c r="J5" s="29" t="s">
        <v>41</v>
      </c>
      <c r="K5" s="30" t="s">
        <v>15</v>
      </c>
      <c r="L5" s="32"/>
      <c r="M5" s="32"/>
      <c r="N5" s="38"/>
      <c r="O5" s="39"/>
      <c r="P5" s="41"/>
      <c r="Q5" s="32"/>
      <c r="R5" s="32"/>
      <c r="S5" s="32"/>
      <c r="T5" s="32"/>
    </row>
    <row r="6" spans="1:20" ht="86.25" customHeight="1">
      <c r="A6" s="32"/>
      <c r="B6" s="32"/>
      <c r="C6" s="29"/>
      <c r="D6" s="29"/>
      <c r="E6" s="29"/>
      <c r="F6" s="29"/>
      <c r="G6" s="29"/>
      <c r="H6" s="29"/>
      <c r="I6" s="29"/>
      <c r="J6" s="29"/>
      <c r="K6" s="31"/>
      <c r="L6" s="32"/>
      <c r="M6" s="32"/>
      <c r="N6" s="14" t="s">
        <v>13</v>
      </c>
      <c r="O6" s="14" t="s">
        <v>14</v>
      </c>
      <c r="P6" s="42"/>
      <c r="Q6" s="32"/>
      <c r="R6" s="32"/>
      <c r="S6" s="32"/>
      <c r="T6" s="32"/>
    </row>
    <row r="7" spans="1:20" ht="12.75">
      <c r="A7" s="19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</row>
    <row r="8" spans="1:20" s="13" customFormat="1" ht="12.75" customHeight="1">
      <c r="A8" s="20">
        <v>1</v>
      </c>
      <c r="B8" s="21" t="s">
        <v>42</v>
      </c>
      <c r="C8" s="22">
        <v>0</v>
      </c>
      <c r="D8" s="22">
        <v>17302</v>
      </c>
      <c r="E8" s="22">
        <v>54179</v>
      </c>
      <c r="F8" s="22">
        <v>0</v>
      </c>
      <c r="G8" s="22">
        <v>0</v>
      </c>
      <c r="H8" s="22">
        <v>80544</v>
      </c>
      <c r="I8" s="22">
        <v>48256</v>
      </c>
      <c r="J8" s="22">
        <v>0</v>
      </c>
      <c r="K8" s="22">
        <v>0</v>
      </c>
      <c r="L8" s="22">
        <f>C8+D8+E8+F8+G8+H8+I8+J8</f>
        <v>200281</v>
      </c>
      <c r="M8" s="23">
        <v>178011.84960000002</v>
      </c>
      <c r="N8" s="20">
        <v>24166.08</v>
      </c>
      <c r="O8" s="24">
        <v>27000</v>
      </c>
      <c r="P8" s="23">
        <f>M8+N8+O8</f>
        <v>229177.92960000003</v>
      </c>
      <c r="Q8" s="23">
        <v>121229.14339316</v>
      </c>
      <c r="R8" s="23">
        <f>P8-L8+Q8</f>
        <v>150126.07299316005</v>
      </c>
      <c r="S8" s="23">
        <v>10664.79</v>
      </c>
      <c r="T8" s="27">
        <f>R8-S8</f>
        <v>139461.28299316004</v>
      </c>
    </row>
    <row r="9" spans="1:20" s="13" customFormat="1" ht="12.75" customHeight="1">
      <c r="A9" s="20">
        <v>2</v>
      </c>
      <c r="B9" s="21" t="s">
        <v>22</v>
      </c>
      <c r="C9" s="22">
        <v>1029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12302</v>
      </c>
      <c r="K9" s="22">
        <v>0</v>
      </c>
      <c r="L9" s="22">
        <f aca="true" t="shared" si="0" ref="L9:L34">C9+D9+E9+F9+G9+H9+I9+J9</f>
        <v>13331</v>
      </c>
      <c r="M9" s="23">
        <v>41017.392</v>
      </c>
      <c r="N9" s="20">
        <v>2673.24</v>
      </c>
      <c r="O9" s="24">
        <v>13800</v>
      </c>
      <c r="P9" s="23">
        <f aca="true" t="shared" si="1" ref="P9:P35">M9+N9+O9</f>
        <v>57490.632</v>
      </c>
      <c r="Q9" s="23">
        <v>78373.36532299999</v>
      </c>
      <c r="R9" s="23">
        <f aca="true" t="shared" si="2" ref="R9:R35">P9-L9+Q9</f>
        <v>122532.99732299999</v>
      </c>
      <c r="S9" s="23">
        <v>740.89</v>
      </c>
      <c r="T9" s="27">
        <f>R9-S9</f>
        <v>121792.10732299999</v>
      </c>
    </row>
    <row r="10" spans="1:20" s="13" customFormat="1" ht="12.75" customHeight="1">
      <c r="A10" s="20">
        <v>3</v>
      </c>
      <c r="B10" s="25" t="s">
        <v>43</v>
      </c>
      <c r="C10" s="22">
        <v>4143</v>
      </c>
      <c r="D10" s="22">
        <v>13141</v>
      </c>
      <c r="E10" s="22">
        <v>16934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f t="shared" si="0"/>
        <v>34218</v>
      </c>
      <c r="M10" s="23">
        <v>144185.184</v>
      </c>
      <c r="N10" s="20">
        <v>19332.84</v>
      </c>
      <c r="O10" s="24">
        <v>21000</v>
      </c>
      <c r="P10" s="23">
        <f t="shared" si="1"/>
        <v>184518.024</v>
      </c>
      <c r="Q10" s="23">
        <v>19607.807633479948</v>
      </c>
      <c r="R10" s="23">
        <f t="shared" si="2"/>
        <v>169907.83163347995</v>
      </c>
      <c r="S10" s="23">
        <v>5030.8</v>
      </c>
      <c r="T10" s="27">
        <f aca="true" t="shared" si="3" ref="T10:T34">R10-S10</f>
        <v>164877.03163347996</v>
      </c>
    </row>
    <row r="11" spans="1:20" s="13" customFormat="1" ht="12.75" customHeight="1">
      <c r="A11" s="20">
        <v>4</v>
      </c>
      <c r="B11" s="25" t="s">
        <v>23</v>
      </c>
      <c r="C11" s="22">
        <v>5171</v>
      </c>
      <c r="D11" s="22">
        <v>62646</v>
      </c>
      <c r="E11" s="22">
        <v>6307</v>
      </c>
      <c r="F11" s="22">
        <v>0</v>
      </c>
      <c r="G11" s="22">
        <v>0</v>
      </c>
      <c r="H11" s="22">
        <v>111200</v>
      </c>
      <c r="I11" s="22">
        <v>0</v>
      </c>
      <c r="J11" s="22">
        <v>0</v>
      </c>
      <c r="K11" s="22">
        <v>0</v>
      </c>
      <c r="L11" s="22">
        <f>C11+D11+E11+F11+G11+H11+I11+J11</f>
        <v>185324</v>
      </c>
      <c r="M11" s="23">
        <v>102505.104</v>
      </c>
      <c r="N11" s="20">
        <v>14456.88</v>
      </c>
      <c r="O11" s="24">
        <v>21000</v>
      </c>
      <c r="P11" s="23">
        <f>M11+N11+O11</f>
        <v>137961.984</v>
      </c>
      <c r="Q11" s="23">
        <v>-76044.66261887996</v>
      </c>
      <c r="R11" s="23">
        <f t="shared" si="2"/>
        <v>-123406.67861887996</v>
      </c>
      <c r="S11" s="23">
        <v>3010.95</v>
      </c>
      <c r="T11" s="27">
        <f t="shared" si="3"/>
        <v>-126417.62861887996</v>
      </c>
    </row>
    <row r="12" spans="1:20" s="13" customFormat="1" ht="12.75" customHeight="1">
      <c r="A12" s="20">
        <v>5</v>
      </c>
      <c r="B12" s="25" t="s">
        <v>24</v>
      </c>
      <c r="C12" s="22">
        <v>0</v>
      </c>
      <c r="D12" s="22">
        <v>9796</v>
      </c>
      <c r="E12" s="22">
        <v>0</v>
      </c>
      <c r="F12" s="22">
        <v>0</v>
      </c>
      <c r="G12" s="22">
        <v>0</v>
      </c>
      <c r="H12" s="22">
        <v>14958</v>
      </c>
      <c r="I12" s="22">
        <v>0</v>
      </c>
      <c r="J12" s="22">
        <v>0</v>
      </c>
      <c r="K12" s="22">
        <v>0</v>
      </c>
      <c r="L12" s="22">
        <f t="shared" si="0"/>
        <v>24754</v>
      </c>
      <c r="M12" s="23">
        <v>51230.052</v>
      </c>
      <c r="N12" s="20">
        <v>1126.1999999999998</v>
      </c>
      <c r="O12" s="24">
        <v>6000</v>
      </c>
      <c r="P12" s="23">
        <f t="shared" si="1"/>
        <v>58356.252</v>
      </c>
      <c r="Q12" s="23">
        <v>-448760.90172655997</v>
      </c>
      <c r="R12" s="23">
        <f t="shared" si="2"/>
        <v>-415158.64972656</v>
      </c>
      <c r="S12" s="23">
        <v>6065.91</v>
      </c>
      <c r="T12" s="27">
        <f t="shared" si="3"/>
        <v>-421224.55972655996</v>
      </c>
    </row>
    <row r="13" spans="1:20" s="13" customFormat="1" ht="12.75" customHeight="1">
      <c r="A13" s="20">
        <v>6</v>
      </c>
      <c r="B13" s="25" t="s">
        <v>44</v>
      </c>
      <c r="C13" s="22">
        <v>0</v>
      </c>
      <c r="D13" s="22">
        <v>12606</v>
      </c>
      <c r="E13" s="22">
        <v>13450</v>
      </c>
      <c r="F13" s="22">
        <v>0</v>
      </c>
      <c r="G13" s="22">
        <v>0</v>
      </c>
      <c r="H13" s="22">
        <v>3478</v>
      </c>
      <c r="I13" s="22">
        <v>0</v>
      </c>
      <c r="J13" s="22">
        <v>0</v>
      </c>
      <c r="K13" s="22">
        <v>0</v>
      </c>
      <c r="L13" s="22">
        <f t="shared" si="0"/>
        <v>29534</v>
      </c>
      <c r="M13" s="23">
        <v>68247.50399999999</v>
      </c>
      <c r="N13" s="20">
        <v>5346.48</v>
      </c>
      <c r="O13" s="24">
        <v>18600</v>
      </c>
      <c r="P13" s="23">
        <f>M13+N13+O13</f>
        <v>92193.98399999998</v>
      </c>
      <c r="Q13" s="23">
        <v>-171686.14314616006</v>
      </c>
      <c r="R13" s="23">
        <f t="shared" si="2"/>
        <v>-109026.15914616008</v>
      </c>
      <c r="S13" s="23">
        <v>2924.19</v>
      </c>
      <c r="T13" s="27">
        <f t="shared" si="3"/>
        <v>-111950.34914616008</v>
      </c>
    </row>
    <row r="14" spans="1:20" s="13" customFormat="1" ht="12.75" customHeight="1">
      <c r="A14" s="20">
        <v>7</v>
      </c>
      <c r="B14" s="25" t="s">
        <v>45</v>
      </c>
      <c r="C14" s="22">
        <v>1472</v>
      </c>
      <c r="D14" s="22">
        <v>31051</v>
      </c>
      <c r="E14" s="22">
        <v>14538</v>
      </c>
      <c r="F14" s="22">
        <v>0</v>
      </c>
      <c r="G14" s="22">
        <v>0</v>
      </c>
      <c r="H14" s="22">
        <v>7957</v>
      </c>
      <c r="I14" s="22">
        <v>0</v>
      </c>
      <c r="J14" s="22">
        <v>0</v>
      </c>
      <c r="K14" s="22">
        <v>0</v>
      </c>
      <c r="L14" s="22">
        <f t="shared" si="0"/>
        <v>55018</v>
      </c>
      <c r="M14" s="23">
        <v>154303.344</v>
      </c>
      <c r="N14" s="20">
        <v>10692.84</v>
      </c>
      <c r="O14" s="24">
        <v>21000</v>
      </c>
      <c r="P14" s="23">
        <f t="shared" si="1"/>
        <v>185996.184</v>
      </c>
      <c r="Q14" s="23">
        <v>-222940.8163866001</v>
      </c>
      <c r="R14" s="23">
        <f t="shared" si="2"/>
        <v>-91962.6323866001</v>
      </c>
      <c r="S14" s="23">
        <v>7646.32</v>
      </c>
      <c r="T14" s="27">
        <f t="shared" si="3"/>
        <v>-99608.95238660011</v>
      </c>
    </row>
    <row r="15" spans="1:20" s="13" customFormat="1" ht="12.75" customHeight="1">
      <c r="A15" s="20">
        <v>8</v>
      </c>
      <c r="B15" s="25" t="s">
        <v>46</v>
      </c>
      <c r="C15" s="22">
        <v>0</v>
      </c>
      <c r="D15" s="22">
        <v>8204</v>
      </c>
      <c r="E15" s="22">
        <v>10320</v>
      </c>
      <c r="F15" s="22">
        <v>0</v>
      </c>
      <c r="G15" s="22">
        <v>0</v>
      </c>
      <c r="H15" s="22">
        <v>775</v>
      </c>
      <c r="I15" s="22">
        <v>0</v>
      </c>
      <c r="J15" s="22">
        <v>0</v>
      </c>
      <c r="K15" s="22">
        <v>0</v>
      </c>
      <c r="L15" s="22">
        <f t="shared" si="0"/>
        <v>19299</v>
      </c>
      <c r="M15" s="23">
        <v>135431.712</v>
      </c>
      <c r="N15" s="20">
        <v>10621.56</v>
      </c>
      <c r="O15" s="24">
        <v>21000</v>
      </c>
      <c r="P15" s="23">
        <f t="shared" si="1"/>
        <v>167053.272</v>
      </c>
      <c r="Q15" s="23">
        <v>-429272.6762259599</v>
      </c>
      <c r="R15" s="23">
        <f t="shared" si="2"/>
        <v>-281518.4042259599</v>
      </c>
      <c r="S15" s="23">
        <v>5105.05</v>
      </c>
      <c r="T15" s="27">
        <f t="shared" si="3"/>
        <v>-286623.4542259599</v>
      </c>
    </row>
    <row r="16" spans="1:20" s="13" customFormat="1" ht="12.75" customHeight="1">
      <c r="A16" s="20">
        <v>9</v>
      </c>
      <c r="B16" s="25" t="s">
        <v>47</v>
      </c>
      <c r="C16" s="22">
        <v>4631</v>
      </c>
      <c r="D16" s="22">
        <v>16901</v>
      </c>
      <c r="E16" s="22">
        <v>44017</v>
      </c>
      <c r="F16" s="22">
        <v>12000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f t="shared" si="0"/>
        <v>77549</v>
      </c>
      <c r="M16" s="23">
        <v>107553.1392</v>
      </c>
      <c r="N16" s="20">
        <v>14499.6</v>
      </c>
      <c r="O16" s="24">
        <v>21000</v>
      </c>
      <c r="P16" s="23">
        <f t="shared" si="1"/>
        <v>143052.7392</v>
      </c>
      <c r="Q16" s="23">
        <v>39163.84456707999</v>
      </c>
      <c r="R16" s="23">
        <f t="shared" si="2"/>
        <v>104667.58376708001</v>
      </c>
      <c r="S16" s="23">
        <v>3886.33</v>
      </c>
      <c r="T16" s="27">
        <f t="shared" si="3"/>
        <v>100781.25376708001</v>
      </c>
    </row>
    <row r="17" spans="1:20" s="13" customFormat="1" ht="12.75" customHeight="1">
      <c r="A17" s="20">
        <v>10</v>
      </c>
      <c r="B17" s="25" t="s">
        <v>25</v>
      </c>
      <c r="C17" s="22">
        <v>2628</v>
      </c>
      <c r="D17" s="22">
        <v>0</v>
      </c>
      <c r="E17" s="22">
        <v>3199</v>
      </c>
      <c r="F17" s="22">
        <v>0</v>
      </c>
      <c r="G17" s="22">
        <v>0</v>
      </c>
      <c r="H17" s="22">
        <v>75041</v>
      </c>
      <c r="I17" s="22">
        <v>0</v>
      </c>
      <c r="J17" s="22">
        <v>0</v>
      </c>
      <c r="K17" s="22">
        <v>0</v>
      </c>
      <c r="L17" s="22">
        <f t="shared" si="0"/>
        <v>80868</v>
      </c>
      <c r="M17" s="23">
        <v>107741.4624</v>
      </c>
      <c r="N17" s="20">
        <v>14499.6</v>
      </c>
      <c r="O17" s="24">
        <v>21000</v>
      </c>
      <c r="P17" s="23">
        <f t="shared" si="1"/>
        <v>143241.0624</v>
      </c>
      <c r="Q17" s="23">
        <v>55091.10607215999</v>
      </c>
      <c r="R17" s="23">
        <f t="shared" si="2"/>
        <v>117464.16847215999</v>
      </c>
      <c r="S17" s="23">
        <v>3650.09</v>
      </c>
      <c r="T17" s="27">
        <f t="shared" si="3"/>
        <v>113814.07847215999</v>
      </c>
    </row>
    <row r="18" spans="1:20" s="13" customFormat="1" ht="12.75" customHeight="1">
      <c r="A18" s="20">
        <v>11</v>
      </c>
      <c r="B18" s="25" t="s">
        <v>26</v>
      </c>
      <c r="C18" s="22">
        <v>1381</v>
      </c>
      <c r="D18" s="22">
        <v>7311</v>
      </c>
      <c r="E18" s="22">
        <v>56528</v>
      </c>
      <c r="F18" s="22">
        <v>0</v>
      </c>
      <c r="G18" s="22">
        <v>0</v>
      </c>
      <c r="H18" s="22">
        <v>0</v>
      </c>
      <c r="I18" s="22">
        <v>0</v>
      </c>
      <c r="J18" s="22">
        <v>6120</v>
      </c>
      <c r="K18" s="22">
        <v>0</v>
      </c>
      <c r="L18" s="22">
        <f t="shared" si="0"/>
        <v>71340</v>
      </c>
      <c r="M18" s="23">
        <v>87737.6256</v>
      </c>
      <c r="N18" s="20">
        <v>14456.88</v>
      </c>
      <c r="O18" s="24">
        <v>15000</v>
      </c>
      <c r="P18" s="23">
        <f t="shared" si="1"/>
        <v>117194.5056</v>
      </c>
      <c r="Q18" s="23">
        <v>-53840.27026631998</v>
      </c>
      <c r="R18" s="23">
        <f t="shared" si="2"/>
        <v>-7985.764666319978</v>
      </c>
      <c r="S18" s="23">
        <v>2491.89</v>
      </c>
      <c r="T18" s="27">
        <f t="shared" si="3"/>
        <v>-10477.654666319977</v>
      </c>
    </row>
    <row r="19" spans="1:20" s="13" customFormat="1" ht="12.75" customHeight="1">
      <c r="A19" s="20">
        <v>12</v>
      </c>
      <c r="B19" s="25" t="s">
        <v>27</v>
      </c>
      <c r="C19" s="22">
        <v>2303</v>
      </c>
      <c r="D19" s="22">
        <v>17515</v>
      </c>
      <c r="E19" s="22">
        <v>25852</v>
      </c>
      <c r="F19" s="22">
        <v>0</v>
      </c>
      <c r="G19" s="22">
        <v>0</v>
      </c>
      <c r="H19" s="22">
        <v>172607</v>
      </c>
      <c r="I19" s="22">
        <v>0</v>
      </c>
      <c r="J19" s="22">
        <v>0</v>
      </c>
      <c r="K19" s="22">
        <v>0</v>
      </c>
      <c r="L19" s="22">
        <f t="shared" si="0"/>
        <v>218277</v>
      </c>
      <c r="M19" s="23">
        <v>107390.4624</v>
      </c>
      <c r="N19" s="20">
        <v>14499.6</v>
      </c>
      <c r="O19" s="24">
        <v>21000</v>
      </c>
      <c r="P19" s="23">
        <f t="shared" si="1"/>
        <v>142890.0624</v>
      </c>
      <c r="Q19" s="23">
        <v>-115373.04117139993</v>
      </c>
      <c r="R19" s="23">
        <f t="shared" si="2"/>
        <v>-190759.97877139994</v>
      </c>
      <c r="S19" s="23">
        <v>7264.12</v>
      </c>
      <c r="T19" s="27">
        <f t="shared" si="3"/>
        <v>-198024.09877139993</v>
      </c>
    </row>
    <row r="20" spans="1:20" s="13" customFormat="1" ht="12.75" customHeight="1">
      <c r="A20" s="20">
        <v>13</v>
      </c>
      <c r="B20" s="25" t="s">
        <v>28</v>
      </c>
      <c r="C20" s="22">
        <v>4964</v>
      </c>
      <c r="D20" s="22">
        <v>13103</v>
      </c>
      <c r="E20" s="22">
        <v>67083</v>
      </c>
      <c r="F20" s="22">
        <v>0</v>
      </c>
      <c r="G20" s="22">
        <v>0</v>
      </c>
      <c r="H20" s="22">
        <v>289310</v>
      </c>
      <c r="I20" s="22">
        <v>0</v>
      </c>
      <c r="J20" s="22">
        <v>0</v>
      </c>
      <c r="K20" s="22">
        <v>0</v>
      </c>
      <c r="L20" s="22">
        <f t="shared" si="0"/>
        <v>374460</v>
      </c>
      <c r="M20" s="23">
        <v>106271.568</v>
      </c>
      <c r="N20" s="20">
        <v>10856.880000000001</v>
      </c>
      <c r="O20" s="24">
        <v>21000</v>
      </c>
      <c r="P20" s="23">
        <f t="shared" si="1"/>
        <v>138128.448</v>
      </c>
      <c r="Q20" s="23">
        <v>-149970.84800824002</v>
      </c>
      <c r="R20" s="23">
        <f t="shared" si="2"/>
        <v>-386302.40000824</v>
      </c>
      <c r="S20" s="23">
        <v>6659.53</v>
      </c>
      <c r="T20" s="27">
        <f t="shared" si="3"/>
        <v>-392961.93000824004</v>
      </c>
    </row>
    <row r="21" spans="1:20" s="13" customFormat="1" ht="12.75" customHeight="1">
      <c r="A21" s="20">
        <v>14</v>
      </c>
      <c r="B21" s="25" t="s">
        <v>29</v>
      </c>
      <c r="C21" s="22">
        <v>8396</v>
      </c>
      <c r="D21" s="22">
        <v>0</v>
      </c>
      <c r="E21" s="22">
        <v>119945</v>
      </c>
      <c r="F21" s="22">
        <v>0</v>
      </c>
      <c r="G21" s="22">
        <v>0</v>
      </c>
      <c r="H21" s="22">
        <v>0</v>
      </c>
      <c r="I21" s="22">
        <v>68360</v>
      </c>
      <c r="J21" s="22">
        <v>0</v>
      </c>
      <c r="K21" s="22">
        <v>0</v>
      </c>
      <c r="L21" s="22">
        <f t="shared" si="0"/>
        <v>196701</v>
      </c>
      <c r="M21" s="23">
        <v>196887.59999999998</v>
      </c>
      <c r="N21" s="20">
        <v>13237.8</v>
      </c>
      <c r="O21" s="24">
        <v>27000</v>
      </c>
      <c r="P21" s="23">
        <f t="shared" si="1"/>
        <v>237125.39999999997</v>
      </c>
      <c r="Q21" s="23">
        <v>4079.59696643991</v>
      </c>
      <c r="R21" s="23">
        <f t="shared" si="2"/>
        <v>44503.996966439874</v>
      </c>
      <c r="S21" s="23">
        <v>7431.47</v>
      </c>
      <c r="T21" s="27">
        <f t="shared" si="3"/>
        <v>37072.52696643987</v>
      </c>
    </row>
    <row r="22" spans="1:20" s="13" customFormat="1" ht="12.75" customHeight="1">
      <c r="A22" s="20">
        <v>15</v>
      </c>
      <c r="B22" s="25" t="s">
        <v>30</v>
      </c>
      <c r="C22" s="22">
        <v>20554</v>
      </c>
      <c r="D22" s="22">
        <v>33421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137650</v>
      </c>
      <c r="K22" s="22">
        <v>0</v>
      </c>
      <c r="L22" s="22">
        <f t="shared" si="0"/>
        <v>191625</v>
      </c>
      <c r="M22" s="23">
        <v>147953.664</v>
      </c>
      <c r="N22" s="20">
        <v>8304.72</v>
      </c>
      <c r="O22" s="24">
        <v>207000</v>
      </c>
      <c r="P22" s="23">
        <f t="shared" si="1"/>
        <v>363258.38399999996</v>
      </c>
      <c r="Q22" s="23">
        <v>583075.28132588</v>
      </c>
      <c r="R22" s="23">
        <f t="shared" si="2"/>
        <v>754708.6653258799</v>
      </c>
      <c r="S22" s="23">
        <v>19693.56</v>
      </c>
      <c r="T22" s="27">
        <f t="shared" si="3"/>
        <v>735015.1053258799</v>
      </c>
    </row>
    <row r="23" spans="1:20" s="13" customFormat="1" ht="12.75" customHeight="1">
      <c r="A23" s="20">
        <v>16</v>
      </c>
      <c r="B23" s="25" t="s">
        <v>31</v>
      </c>
      <c r="C23" s="22">
        <v>13755</v>
      </c>
      <c r="D23" s="22">
        <v>12591</v>
      </c>
      <c r="E23" s="22">
        <v>0</v>
      </c>
      <c r="F23" s="22">
        <v>0</v>
      </c>
      <c r="G23" s="22">
        <v>62109</v>
      </c>
      <c r="H23" s="22">
        <v>46957</v>
      </c>
      <c r="I23" s="22">
        <v>18000</v>
      </c>
      <c r="J23" s="22">
        <v>177165</v>
      </c>
      <c r="K23" s="22">
        <v>0</v>
      </c>
      <c r="L23" s="22">
        <f t="shared" si="0"/>
        <v>330577</v>
      </c>
      <c r="M23" s="23">
        <v>143431.60319999998</v>
      </c>
      <c r="N23" s="20">
        <v>27084.72</v>
      </c>
      <c r="O23" s="24">
        <v>88800</v>
      </c>
      <c r="P23" s="23">
        <f t="shared" si="1"/>
        <v>259316.32319999998</v>
      </c>
      <c r="Q23" s="23">
        <v>12163.413430800048</v>
      </c>
      <c r="R23" s="23">
        <f t="shared" si="2"/>
        <v>-59097.263369199965</v>
      </c>
      <c r="S23" s="23">
        <v>6583.9</v>
      </c>
      <c r="T23" s="27">
        <f>R23-S23</f>
        <v>-65681.16336919996</v>
      </c>
    </row>
    <row r="24" spans="1:20" s="13" customFormat="1" ht="12.75" customHeight="1">
      <c r="A24" s="20">
        <v>17</v>
      </c>
      <c r="B24" s="25" t="s">
        <v>3</v>
      </c>
      <c r="C24" s="22">
        <v>0</v>
      </c>
      <c r="D24" s="22">
        <v>0</v>
      </c>
      <c r="E24" s="22">
        <v>0</v>
      </c>
      <c r="F24" s="22">
        <v>0</v>
      </c>
      <c r="G24" s="22">
        <v>49311</v>
      </c>
      <c r="H24" s="22">
        <v>9000</v>
      </c>
      <c r="I24" s="22">
        <v>11000</v>
      </c>
      <c r="J24" s="22">
        <v>0</v>
      </c>
      <c r="K24" s="22">
        <v>0</v>
      </c>
      <c r="L24" s="22">
        <f t="shared" si="0"/>
        <v>69311</v>
      </c>
      <c r="M24" s="23">
        <v>70782.192</v>
      </c>
      <c r="N24" s="20">
        <v>9666.48</v>
      </c>
      <c r="O24" s="24">
        <v>18600</v>
      </c>
      <c r="P24" s="23">
        <f t="shared" si="1"/>
        <v>99048.67199999999</v>
      </c>
      <c r="Q24" s="23">
        <v>45371.54530823996</v>
      </c>
      <c r="R24" s="23">
        <f t="shared" si="2"/>
        <v>75109.21730823995</v>
      </c>
      <c r="S24" s="23">
        <v>2613.73</v>
      </c>
      <c r="T24" s="27">
        <f t="shared" si="3"/>
        <v>72495.48730823996</v>
      </c>
    </row>
    <row r="25" spans="1:20" s="13" customFormat="1" ht="12.75" customHeight="1">
      <c r="A25" s="20">
        <v>18</v>
      </c>
      <c r="B25" s="25" t="s">
        <v>4</v>
      </c>
      <c r="C25" s="22">
        <v>10939</v>
      </c>
      <c r="D25" s="22">
        <v>0</v>
      </c>
      <c r="E25" s="22">
        <v>14799</v>
      </c>
      <c r="F25" s="22">
        <v>0</v>
      </c>
      <c r="G25" s="22">
        <v>0</v>
      </c>
      <c r="H25" s="22">
        <v>5343</v>
      </c>
      <c r="I25" s="22">
        <v>0</v>
      </c>
      <c r="J25" s="22">
        <v>0</v>
      </c>
      <c r="K25" s="22">
        <v>0</v>
      </c>
      <c r="L25" s="22">
        <f t="shared" si="0"/>
        <v>31081</v>
      </c>
      <c r="M25" s="23">
        <v>59422.91520000001</v>
      </c>
      <c r="N25" s="20">
        <v>9666.48</v>
      </c>
      <c r="O25" s="24">
        <v>18600</v>
      </c>
      <c r="P25" s="23">
        <f t="shared" si="1"/>
        <v>87689.39520000001</v>
      </c>
      <c r="Q25" s="23">
        <v>-28411.679832120004</v>
      </c>
      <c r="R25" s="23">
        <f t="shared" si="2"/>
        <v>28196.71536788001</v>
      </c>
      <c r="S25" s="23">
        <v>2653.15</v>
      </c>
      <c r="T25" s="27">
        <f t="shared" si="3"/>
        <v>25543.565367880008</v>
      </c>
    </row>
    <row r="26" spans="1:20" s="13" customFormat="1" ht="12.75" customHeight="1">
      <c r="A26" s="20">
        <v>19</v>
      </c>
      <c r="B26" s="25" t="s">
        <v>5</v>
      </c>
      <c r="C26" s="22">
        <v>0</v>
      </c>
      <c r="D26" s="22">
        <v>6709</v>
      </c>
      <c r="E26" s="22">
        <v>38890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f t="shared" si="0"/>
        <v>45599</v>
      </c>
      <c r="M26" s="23">
        <v>102532.9968</v>
      </c>
      <c r="N26" s="20">
        <v>10899.6</v>
      </c>
      <c r="O26" s="24">
        <v>15000</v>
      </c>
      <c r="P26" s="23">
        <f t="shared" si="1"/>
        <v>128432.5968</v>
      </c>
      <c r="Q26" s="23">
        <v>26559.57167347999</v>
      </c>
      <c r="R26" s="23">
        <f t="shared" si="2"/>
        <v>109393.16847348</v>
      </c>
      <c r="S26" s="23">
        <v>5372.73</v>
      </c>
      <c r="T26" s="27">
        <f>R26-S26</f>
        <v>104020.43847348</v>
      </c>
    </row>
    <row r="27" spans="1:20" s="13" customFormat="1" ht="12.75" customHeight="1">
      <c r="A27" s="20">
        <v>20</v>
      </c>
      <c r="B27" s="25" t="s">
        <v>6</v>
      </c>
      <c r="C27" s="22">
        <v>6833</v>
      </c>
      <c r="D27" s="22">
        <v>36876</v>
      </c>
      <c r="E27" s="22">
        <v>13887</v>
      </c>
      <c r="F27" s="22">
        <v>0</v>
      </c>
      <c r="G27" s="22">
        <v>0</v>
      </c>
      <c r="H27" s="22">
        <v>2835</v>
      </c>
      <c r="I27" s="22">
        <v>0</v>
      </c>
      <c r="J27" s="22">
        <v>0</v>
      </c>
      <c r="K27" s="22">
        <v>0</v>
      </c>
      <c r="L27" s="22">
        <f t="shared" si="0"/>
        <v>60431</v>
      </c>
      <c r="M27" s="23">
        <v>136210.46399999998</v>
      </c>
      <c r="N27" s="20">
        <v>10692.84</v>
      </c>
      <c r="O27" s="24">
        <v>30000</v>
      </c>
      <c r="P27" s="23">
        <f t="shared" si="1"/>
        <v>176903.30399999997</v>
      </c>
      <c r="Q27" s="23">
        <v>84040.08777911997</v>
      </c>
      <c r="R27" s="23">
        <f t="shared" si="2"/>
        <v>200512.39177911996</v>
      </c>
      <c r="S27" s="23">
        <v>9862.64</v>
      </c>
      <c r="T27" s="27">
        <f t="shared" si="3"/>
        <v>190649.75177911995</v>
      </c>
    </row>
    <row r="28" spans="1:20" s="13" customFormat="1" ht="12.75" customHeight="1">
      <c r="A28" s="20">
        <v>21</v>
      </c>
      <c r="B28" s="25" t="s">
        <v>7</v>
      </c>
      <c r="C28" s="22">
        <v>1952</v>
      </c>
      <c r="D28" s="22">
        <v>37014</v>
      </c>
      <c r="E28" s="22">
        <v>33380</v>
      </c>
      <c r="F28" s="22">
        <v>0</v>
      </c>
      <c r="G28" s="22">
        <v>2421</v>
      </c>
      <c r="H28" s="22">
        <v>18041</v>
      </c>
      <c r="I28" s="22">
        <v>0</v>
      </c>
      <c r="J28" s="22">
        <v>341448</v>
      </c>
      <c r="K28" s="22">
        <v>0</v>
      </c>
      <c r="L28" s="22">
        <f>C28+D28+E28+F28+G28+H28+I28+J28</f>
        <v>434256</v>
      </c>
      <c r="M28" s="23">
        <v>213318.14400000003</v>
      </c>
      <c r="N28" s="20">
        <v>78139.32</v>
      </c>
      <c r="O28" s="24">
        <v>40800</v>
      </c>
      <c r="P28" s="23">
        <f t="shared" si="1"/>
        <v>332257.46400000004</v>
      </c>
      <c r="Q28" s="23">
        <v>474312.61057927995</v>
      </c>
      <c r="R28" s="23">
        <f t="shared" si="2"/>
        <v>372314.07457928</v>
      </c>
      <c r="S28" s="23">
        <v>10247.71</v>
      </c>
      <c r="T28" s="27">
        <f t="shared" si="3"/>
        <v>362066.36457927997</v>
      </c>
    </row>
    <row r="29" spans="1:20" s="13" customFormat="1" ht="12.75" customHeight="1">
      <c r="A29" s="20">
        <v>22</v>
      </c>
      <c r="B29" s="25" t="s">
        <v>48</v>
      </c>
      <c r="C29" s="22">
        <v>1061</v>
      </c>
      <c r="D29" s="22">
        <v>7123</v>
      </c>
      <c r="E29" s="22">
        <v>65832</v>
      </c>
      <c r="F29" s="22">
        <v>0</v>
      </c>
      <c r="G29" s="22">
        <v>62890</v>
      </c>
      <c r="H29" s="22">
        <v>12380</v>
      </c>
      <c r="I29" s="22">
        <v>0</v>
      </c>
      <c r="J29" s="22">
        <v>0</v>
      </c>
      <c r="K29" s="22">
        <v>0</v>
      </c>
      <c r="L29" s="22">
        <f>C29+D29+E29+F29+G29+H29+I29+J29</f>
        <v>149286</v>
      </c>
      <c r="M29" s="23">
        <v>100544.9328</v>
      </c>
      <c r="N29" s="20">
        <v>5859.6</v>
      </c>
      <c r="O29" s="24">
        <v>15000</v>
      </c>
      <c r="P29" s="23">
        <f t="shared" si="1"/>
        <v>121404.5328</v>
      </c>
      <c r="Q29" s="23">
        <v>24244.08662616003</v>
      </c>
      <c r="R29" s="23">
        <f t="shared" si="2"/>
        <v>-3637.380573839968</v>
      </c>
      <c r="S29" s="23">
        <v>10840.94</v>
      </c>
      <c r="T29" s="27">
        <f>R29-S29</f>
        <v>-14478.320573839968</v>
      </c>
    </row>
    <row r="30" spans="1:20" s="13" customFormat="1" ht="12.75" customHeight="1">
      <c r="A30" s="20">
        <v>23</v>
      </c>
      <c r="B30" s="25" t="s">
        <v>8</v>
      </c>
      <c r="C30" s="22">
        <v>9087</v>
      </c>
      <c r="D30" s="22">
        <v>58568</v>
      </c>
      <c r="E30" s="22">
        <v>19838</v>
      </c>
      <c r="F30" s="22">
        <v>0</v>
      </c>
      <c r="G30" s="22">
        <v>0</v>
      </c>
      <c r="H30" s="22">
        <v>4065</v>
      </c>
      <c r="I30" s="22">
        <v>0</v>
      </c>
      <c r="J30" s="22">
        <v>8994</v>
      </c>
      <c r="K30" s="22">
        <v>0</v>
      </c>
      <c r="L30" s="22">
        <f>C30+D30+E30+F30+G30+H30+I30+J30</f>
        <v>100552</v>
      </c>
      <c r="M30" s="23">
        <v>99335.05919999999</v>
      </c>
      <c r="N30" s="20">
        <v>5603.04</v>
      </c>
      <c r="O30" s="24">
        <v>15000</v>
      </c>
      <c r="P30" s="23">
        <f t="shared" si="1"/>
        <v>119938.09919999998</v>
      </c>
      <c r="Q30" s="23">
        <v>-159109.22728572</v>
      </c>
      <c r="R30" s="23">
        <f t="shared" si="2"/>
        <v>-139723.12808572</v>
      </c>
      <c r="S30" s="23">
        <v>9310.62</v>
      </c>
      <c r="T30" s="27">
        <f t="shared" si="3"/>
        <v>-149033.74808572</v>
      </c>
    </row>
    <row r="31" spans="1:20" s="13" customFormat="1" ht="12.75" customHeight="1">
      <c r="A31" s="20">
        <v>24</v>
      </c>
      <c r="B31" s="25" t="s">
        <v>9</v>
      </c>
      <c r="C31" s="22">
        <v>4915</v>
      </c>
      <c r="D31" s="22">
        <v>0</v>
      </c>
      <c r="E31" s="22">
        <v>45006</v>
      </c>
      <c r="F31" s="22">
        <v>0</v>
      </c>
      <c r="G31" s="22">
        <v>0</v>
      </c>
      <c r="H31" s="22">
        <v>4141</v>
      </c>
      <c r="I31" s="22">
        <v>0</v>
      </c>
      <c r="J31" s="22">
        <v>8994</v>
      </c>
      <c r="K31" s="22">
        <v>0</v>
      </c>
      <c r="L31" s="22">
        <f t="shared" si="0"/>
        <v>63056</v>
      </c>
      <c r="M31" s="23">
        <v>98918.35200000001</v>
      </c>
      <c r="N31" s="20">
        <v>7763.04</v>
      </c>
      <c r="O31" s="24">
        <v>15000</v>
      </c>
      <c r="P31" s="23">
        <f t="shared" si="1"/>
        <v>121681.392</v>
      </c>
      <c r="Q31" s="23">
        <v>-259978.50747947997</v>
      </c>
      <c r="R31" s="23">
        <f t="shared" si="2"/>
        <v>-201353.11547947995</v>
      </c>
      <c r="S31" s="23">
        <v>27739.93</v>
      </c>
      <c r="T31" s="27">
        <f t="shared" si="3"/>
        <v>-229093.04547947994</v>
      </c>
    </row>
    <row r="32" spans="1:20" s="13" customFormat="1" ht="12.75" customHeight="1">
      <c r="A32" s="20">
        <v>25</v>
      </c>
      <c r="B32" s="25" t="s">
        <v>49</v>
      </c>
      <c r="C32" s="22">
        <v>1934</v>
      </c>
      <c r="D32" s="22">
        <v>32702</v>
      </c>
      <c r="E32" s="22">
        <v>70211</v>
      </c>
      <c r="F32" s="22">
        <v>0</v>
      </c>
      <c r="G32" s="22">
        <v>0</v>
      </c>
      <c r="H32" s="22">
        <v>27500</v>
      </c>
      <c r="I32" s="22">
        <v>0</v>
      </c>
      <c r="J32" s="22">
        <v>0</v>
      </c>
      <c r="K32" s="22">
        <v>0</v>
      </c>
      <c r="L32" s="22">
        <f>C32+D32+E32+F32+G32+H32+I32+J32</f>
        <v>132347</v>
      </c>
      <c r="M32" s="23">
        <v>91923.4368</v>
      </c>
      <c r="N32" s="20">
        <v>4198.5599999999995</v>
      </c>
      <c r="O32" s="24">
        <v>21000</v>
      </c>
      <c r="P32" s="23">
        <f t="shared" si="1"/>
        <v>117121.9968</v>
      </c>
      <c r="Q32" s="23">
        <v>-95502.64690723999</v>
      </c>
      <c r="R32" s="23">
        <f>P32-L32+Q32</f>
        <v>-110727.65010724</v>
      </c>
      <c r="S32" s="23">
        <v>8208.47</v>
      </c>
      <c r="T32" s="27">
        <f t="shared" si="3"/>
        <v>-118936.12010724</v>
      </c>
    </row>
    <row r="33" spans="1:20" s="13" customFormat="1" ht="12.75" customHeight="1">
      <c r="A33" s="20">
        <v>26</v>
      </c>
      <c r="B33" s="25" t="s">
        <v>10</v>
      </c>
      <c r="C33" s="22">
        <v>0</v>
      </c>
      <c r="D33" s="22">
        <v>61132</v>
      </c>
      <c r="E33" s="22">
        <v>43037</v>
      </c>
      <c r="F33" s="22">
        <v>0</v>
      </c>
      <c r="G33" s="22">
        <v>56674</v>
      </c>
      <c r="H33" s="22">
        <v>4974</v>
      </c>
      <c r="I33" s="22">
        <v>36784</v>
      </c>
      <c r="J33" s="22">
        <v>6120</v>
      </c>
      <c r="K33" s="22">
        <v>0</v>
      </c>
      <c r="L33" s="22">
        <f>C33+D33+E33+F33+G33+H33+I33+J33</f>
        <v>208721</v>
      </c>
      <c r="M33" s="23">
        <v>92747.11679999999</v>
      </c>
      <c r="N33" s="20">
        <v>7905.6</v>
      </c>
      <c r="O33" s="24">
        <v>22800</v>
      </c>
      <c r="P33" s="23">
        <f t="shared" si="1"/>
        <v>123452.7168</v>
      </c>
      <c r="Q33" s="23">
        <v>-531239.5175829199</v>
      </c>
      <c r="R33" s="23">
        <f t="shared" si="2"/>
        <v>-616507.8007829199</v>
      </c>
      <c r="S33" s="23">
        <v>8051.45</v>
      </c>
      <c r="T33" s="27">
        <f>R33-S33</f>
        <v>-624559.2507829198</v>
      </c>
    </row>
    <row r="34" spans="1:20" s="13" customFormat="1" ht="12.75" customHeight="1">
      <c r="A34" s="20">
        <v>27</v>
      </c>
      <c r="B34" s="25" t="s">
        <v>32</v>
      </c>
      <c r="C34" s="22">
        <v>3007</v>
      </c>
      <c r="D34" s="22">
        <v>36800</v>
      </c>
      <c r="E34" s="22">
        <v>0</v>
      </c>
      <c r="F34" s="22">
        <v>0</v>
      </c>
      <c r="G34" s="22">
        <v>13106</v>
      </c>
      <c r="H34" s="22">
        <v>0</v>
      </c>
      <c r="I34" s="22">
        <v>0</v>
      </c>
      <c r="J34" s="22">
        <v>0</v>
      </c>
      <c r="K34" s="22">
        <v>0</v>
      </c>
      <c r="L34" s="22">
        <f t="shared" si="0"/>
        <v>52913</v>
      </c>
      <c r="M34" s="23">
        <v>97282.59840000002</v>
      </c>
      <c r="N34" s="20">
        <v>8076.72</v>
      </c>
      <c r="O34" s="24">
        <v>16800</v>
      </c>
      <c r="P34" s="23">
        <f t="shared" si="1"/>
        <v>122159.31840000002</v>
      </c>
      <c r="Q34" s="23">
        <v>-125130.46512184002</v>
      </c>
      <c r="R34" s="23">
        <f t="shared" si="2"/>
        <v>-55884.14672184001</v>
      </c>
      <c r="S34" s="23">
        <v>12254.68</v>
      </c>
      <c r="T34" s="27">
        <f t="shared" si="3"/>
        <v>-68138.82672184001</v>
      </c>
    </row>
    <row r="35" spans="1:20" s="13" customFormat="1" ht="12.75" customHeight="1">
      <c r="A35" s="20">
        <v>28</v>
      </c>
      <c r="B35" s="25" t="s">
        <v>11</v>
      </c>
      <c r="C35" s="22">
        <v>0</v>
      </c>
      <c r="D35" s="22">
        <v>0</v>
      </c>
      <c r="E35" s="22">
        <v>2834</v>
      </c>
      <c r="F35" s="22">
        <v>0</v>
      </c>
      <c r="G35" s="22">
        <v>85816</v>
      </c>
      <c r="H35" s="22">
        <v>0</v>
      </c>
      <c r="I35" s="22">
        <v>0</v>
      </c>
      <c r="J35" s="22">
        <v>0</v>
      </c>
      <c r="K35" s="22">
        <v>69984</v>
      </c>
      <c r="L35" s="22">
        <f>C35+D35+E35+F35+G35+H35+I35+J35+K35</f>
        <v>158634</v>
      </c>
      <c r="M35" s="23">
        <v>101658.95999999999</v>
      </c>
      <c r="N35" s="20">
        <v>8019.6</v>
      </c>
      <c r="O35" s="24">
        <v>22800</v>
      </c>
      <c r="P35" s="23">
        <f t="shared" si="1"/>
        <v>132478.56</v>
      </c>
      <c r="Q35" s="23">
        <v>-199600.48982064</v>
      </c>
      <c r="R35" s="23">
        <f t="shared" si="2"/>
        <v>-225755.92982064</v>
      </c>
      <c r="S35" s="23">
        <v>12672</v>
      </c>
      <c r="T35" s="27">
        <f>R35-S35</f>
        <v>-238427.92982064</v>
      </c>
    </row>
    <row r="36" spans="1:20" s="13" customFormat="1" ht="12.75" customHeight="1">
      <c r="A36" s="26"/>
      <c r="B36" s="15" t="s">
        <v>12</v>
      </c>
      <c r="C36" s="16">
        <v>110155</v>
      </c>
      <c r="D36" s="16">
        <v>532512</v>
      </c>
      <c r="E36" s="16">
        <v>780066</v>
      </c>
      <c r="F36" s="16">
        <v>12000</v>
      </c>
      <c r="G36" s="16">
        <v>332327</v>
      </c>
      <c r="H36" s="16">
        <v>891106</v>
      </c>
      <c r="I36" s="16">
        <v>182400</v>
      </c>
      <c r="J36" s="16">
        <v>698793</v>
      </c>
      <c r="K36" s="16">
        <v>69984</v>
      </c>
      <c r="L36" s="16">
        <f aca="true" t="shared" si="4" ref="L36:T36">SUM(L8:L35)</f>
        <v>3609343</v>
      </c>
      <c r="M36" s="16">
        <f t="shared" si="4"/>
        <v>3144576.4343999997</v>
      </c>
      <c r="N36" s="16">
        <f t="shared" si="4"/>
        <v>372346.7999999999</v>
      </c>
      <c r="O36" s="16">
        <f t="shared" si="4"/>
        <v>822600</v>
      </c>
      <c r="P36" s="17">
        <f t="shared" si="4"/>
        <v>4339523.2343999995</v>
      </c>
      <c r="Q36" s="17">
        <f t="shared" si="4"/>
        <v>-1499550.4329018006</v>
      </c>
      <c r="R36" s="17">
        <f t="shared" si="4"/>
        <v>-769370.1985018002</v>
      </c>
      <c r="S36" s="17">
        <f t="shared" si="4"/>
        <v>218677.83999999997</v>
      </c>
      <c r="T36" s="17">
        <f t="shared" si="4"/>
        <v>-988048.0385018</v>
      </c>
    </row>
    <row r="37" spans="1:19" ht="12.75">
      <c r="A37" s="4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"/>
    </row>
    <row r="38" spans="1:19" ht="12.7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6"/>
      <c r="M38" s="6"/>
      <c r="N38" s="6"/>
      <c r="O38" s="6"/>
      <c r="P38" s="6"/>
      <c r="Q38" s="6"/>
      <c r="R38" s="6"/>
      <c r="S38" s="4"/>
    </row>
    <row r="39" spans="1:19" ht="12.75">
      <c r="A39" s="7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6"/>
      <c r="S39" s="4"/>
    </row>
    <row r="40" spans="1:19" ht="12.75">
      <c r="A40" s="7"/>
      <c r="B40" s="8"/>
      <c r="C40" s="9"/>
      <c r="D40" s="9"/>
      <c r="E40" s="9"/>
      <c r="F40" s="9"/>
      <c r="G40" s="9"/>
      <c r="H40" s="9"/>
      <c r="I40" s="33"/>
      <c r="J40" s="33"/>
      <c r="K40" s="33"/>
      <c r="L40" s="9"/>
      <c r="M40" s="9"/>
      <c r="N40" s="9"/>
      <c r="O40" s="9"/>
      <c r="P40" s="9"/>
      <c r="Q40" s="9"/>
      <c r="R40" s="6"/>
      <c r="S40" s="4"/>
    </row>
    <row r="41" spans="1:19" ht="12.75">
      <c r="A41" s="7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6"/>
      <c r="S41" s="4"/>
    </row>
    <row r="42" spans="1:19" ht="12.75">
      <c r="A42" s="7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6"/>
      <c r="S42" s="4"/>
    </row>
    <row r="43" spans="1:19" ht="12.75">
      <c r="A43" s="7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"/>
      <c r="S43" s="4"/>
    </row>
    <row r="44" spans="1:19" ht="18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"/>
      <c r="S44" s="4"/>
    </row>
    <row r="45" spans="1:19" ht="18.75">
      <c r="A45" s="1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"/>
      <c r="S45" s="4"/>
    </row>
    <row r="46" spans="1:19" ht="14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"/>
      <c r="S46" s="4"/>
    </row>
  </sheetData>
  <sheetProtection/>
  <mergeCells count="25">
    <mergeCell ref="C4:J4"/>
    <mergeCell ref="L4:L6"/>
    <mergeCell ref="N4:O5"/>
    <mergeCell ref="P4:P6"/>
    <mergeCell ref="Q4:Q6"/>
    <mergeCell ref="T4:T6"/>
    <mergeCell ref="J5:J6"/>
    <mergeCell ref="R4:R6"/>
    <mergeCell ref="S4:S6"/>
    <mergeCell ref="I40:K40"/>
    <mergeCell ref="A1:Q1"/>
    <mergeCell ref="A2:Q2"/>
    <mergeCell ref="A4:A6"/>
    <mergeCell ref="B4:B6"/>
    <mergeCell ref="M4:M6"/>
    <mergeCell ref="B45:Q45"/>
    <mergeCell ref="F5:F6"/>
    <mergeCell ref="G5:G6"/>
    <mergeCell ref="H5:H6"/>
    <mergeCell ref="I5:I6"/>
    <mergeCell ref="C5:C6"/>
    <mergeCell ref="D5:D6"/>
    <mergeCell ref="E5:E6"/>
    <mergeCell ref="K5:K6"/>
    <mergeCell ref="A44:Q44"/>
  </mergeCells>
  <printOptions/>
  <pageMargins left="0.24" right="0.15" top="0.2" bottom="0.31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ооо</cp:lastModifiedBy>
  <cp:lastPrinted>2019-01-14T10:48:52Z</cp:lastPrinted>
  <dcterms:created xsi:type="dcterms:W3CDTF">2013-12-12T12:06:05Z</dcterms:created>
  <dcterms:modified xsi:type="dcterms:W3CDTF">2019-01-17T04:17:05Z</dcterms:modified>
  <cp:category/>
  <cp:version/>
  <cp:contentType/>
  <cp:contentStatus/>
</cp:coreProperties>
</file>